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<sst xmlns="http://schemas.openxmlformats.org/spreadsheetml/2006/main" count="168" uniqueCount="113">
  <si>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</si>
  <si>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</si>
  <si>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</si>
  <si>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</si>
  <si>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</si>
  <si>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</si>
  <si>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</si>
  <si>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</si>
  <si>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</si>
  <si>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</si>
  <si>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</si>
  <si>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</si>
  <si>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</si>
  <si>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</si>
  <si>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</si>
  <si>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</si>
  <si>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</si>
  <si>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</si>
  <si>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</si>
  <si>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</si>
  <si>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</si>
  <si>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</si>
  <si>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</si>
  <si>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</si>
  <si>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</si>
  <si>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</si>
  <si>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</si>
  <si>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</si>
  <si>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</si>
  <si>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</si>
  <si>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</si>
  <si>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</si>
  <si>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</si>
  <si>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</si>
  <si>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</si>
  <si>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</si>
  <si>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</si>
  <si>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</si>
  <si>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</si>
  <si>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</si>
  <si>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</si>
  <si>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</si>
  <si>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</si>
  <si>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</si>
  <si>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</si>
  <si>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</si>
  <si>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</si>
  <si>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</si>
  <si>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</si>
  <si>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</si>
  <si>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</si>
  <si>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</si>
  <si>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</si>
  <si>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</si>
  <si>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</si>
  <si>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</si>
  <si>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</si>
  <si>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</si>
  <si>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</si>
  <si>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</si>
  <si>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</si>
  <si>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</si>
  <si>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</si>
  <si>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</si>
  <si>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</si>
  <si>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</si>
  <si>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</si>
  <si>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</si>
  <si>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</si>
  <si>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</si>
  <si>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</si>
  <si>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</si>
  <si>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</si>
  <si>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</si>
  <si>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</si>
  <si>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</si>
  <si>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</si>
  <si>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</si>
  <si>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</si>
  <si>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</si>
  <si>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</si>
  <si>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</si>
  <si>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</si>
  <si>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</si>
  <si>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</si>
  <si>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</si>
  <si>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</si>
  <si>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</si>
  <si>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</si>
  <si>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</si>
  <si>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</si>
  <si>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</si>
  <si>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</si>
  <si>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</si>
  <si>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</si>
  <si>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</si>
  <si>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</si>
  <si>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</si>
  <si>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</si>
  <si>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</si>
  <si>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</si>
  <si>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</si>
  <si>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</si>
  <si>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</si>
  <si>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</si>
  <si>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</si>
  <si>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</si>
  <si>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</si>
  <si>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</si>
  <si>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</si>
  <si>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</si>
  <si>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</si>
  <si>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13.09.2019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</si>
</sst>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150694.29999999996</c:v>
                </c:pt>
              </c:numCache>
            </c:numRef>
          </c:val>
          <c:shape val="box"/>
        </c:ser>
        <c:shape val="box"/>
        <c:axId val="55429549"/>
        <c:axId val="40216842"/>
      </c:bar3DChart>
      <c:catAx>
        <c:axId val="55429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16842"/>
        <c:crosses val="autoZero"/>
        <c:auto val="1"/>
        <c:lblOffset val="100"/>
        <c:tickLblSkip val="1"/>
        <c:noMultiLvlLbl val="0"/>
      </c:catAx>
      <c:valAx>
        <c:axId val="40216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9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609592.0000000002</c:v>
                </c:pt>
              </c:numCache>
            </c:numRef>
          </c:val>
          <c:shape val="box"/>
        </c:ser>
        <c:shape val="box"/>
        <c:axId val="9689091"/>
        <c:axId val="7862504"/>
      </c:bar3DChart>
      <c:catAx>
        <c:axId val="968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62504"/>
        <c:crosses val="autoZero"/>
        <c:auto val="1"/>
        <c:lblOffset val="100"/>
        <c:tickLblSkip val="1"/>
        <c:noMultiLvlLbl val="0"/>
      </c:catAx>
      <c:valAx>
        <c:axId val="786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9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278033.7369999999</c:v>
                </c:pt>
              </c:numCache>
            </c:numRef>
          </c:val>
          <c:shape val="box"/>
        </c:ser>
        <c:shape val="box"/>
        <c:axId val="1433033"/>
        <c:axId val="43234678"/>
      </c:bar3DChart>
      <c:catAx>
        <c:axId val="143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34678"/>
        <c:crosses val="autoZero"/>
        <c:auto val="1"/>
        <c:lblOffset val="100"/>
        <c:tickLblSkip val="1"/>
        <c:noMultiLvlLbl val="0"/>
      </c:catAx>
      <c:valAx>
        <c:axId val="43234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3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17218</c:v>
                </c:pt>
              </c:numCache>
            </c:numRef>
          </c:val>
          <c:shape val="box"/>
        </c:ser>
        <c:shape val="box"/>
        <c:axId val="40735871"/>
        <c:axId val="49654324"/>
      </c:bar3DChart>
      <c:catAx>
        <c:axId val="4073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54324"/>
        <c:crosses val="autoZero"/>
        <c:auto val="1"/>
        <c:lblOffset val="100"/>
        <c:tickLblSkip val="1"/>
        <c:noMultiLvlLbl val="0"/>
      </c:catAx>
      <c:valAx>
        <c:axId val="4965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29138.300000000007</c:v>
                </c:pt>
              </c:numCache>
            </c:numRef>
          </c:val>
          <c:shape val="box"/>
        </c:ser>
        <c:shape val="box"/>
        <c:axId val="65286565"/>
        <c:axId val="61009570"/>
      </c:bar3DChart>
      <c:catAx>
        <c:axId val="652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9570"/>
        <c:crosses val="autoZero"/>
        <c:auto val="1"/>
        <c:lblOffset val="100"/>
        <c:tickLblSkip val="2"/>
        <c:noMultiLvlLbl val="0"/>
      </c:catAx>
      <c:valAx>
        <c:axId val="61009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6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7126.599999999998</c:v>
                </c:pt>
              </c:numCache>
            </c:numRef>
          </c:val>
          <c:shape val="box"/>
        </c:ser>
        <c:shape val="box"/>
        <c:axId val="116411"/>
        <c:axId val="8963648"/>
      </c:bar3DChart>
      <c:catAx>
        <c:axId val="11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3648"/>
        <c:crosses val="autoZero"/>
        <c:auto val="1"/>
        <c:lblOffset val="100"/>
        <c:tickLblSkip val="1"/>
        <c:noMultiLvlLbl val="0"/>
      </c:catAx>
      <c:valAx>
        <c:axId val="8963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71762.39999999998</c:v>
                </c:pt>
              </c:numCache>
            </c:numRef>
          </c:val>
          <c:shape val="box"/>
        </c:ser>
        <c:shape val="box"/>
        <c:axId val="19112257"/>
        <c:axId val="62357646"/>
      </c:bar3DChart>
      <c:catAx>
        <c:axId val="1911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57646"/>
        <c:crosses val="autoZero"/>
        <c:auto val="1"/>
        <c:lblOffset val="100"/>
        <c:tickLblSkip val="1"/>
        <c:noMultiLvlLbl val="0"/>
      </c:catAx>
      <c:valAx>
        <c:axId val="62357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2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609592.0000000002</c:v>
                </c:pt>
                <c:pt idx="1">
                  <c:v>278033.7369999999</c:v>
                </c:pt>
                <c:pt idx="2">
                  <c:v>17218</c:v>
                </c:pt>
                <c:pt idx="3">
                  <c:v>29138.300000000007</c:v>
                </c:pt>
                <c:pt idx="4">
                  <c:v>7126.599999999998</c:v>
                </c:pt>
                <c:pt idx="5">
                  <c:v>150694.29999999996</c:v>
                </c:pt>
                <c:pt idx="6">
                  <c:v>71762.39999999998</c:v>
                </c:pt>
              </c:numCache>
            </c:numRef>
          </c:val>
          <c:shape val="box"/>
        </c:ser>
        <c:shape val="box"/>
        <c:axId val="36809399"/>
        <c:axId val="15751436"/>
      </c:bar3DChart>
      <c:catAx>
        <c:axId val="36809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51436"/>
        <c:crosses val="autoZero"/>
        <c:auto val="1"/>
        <c:lblOffset val="100"/>
        <c:tickLblSkip val="1"/>
        <c:noMultiLvlLbl val="0"/>
      </c:catAx>
      <c:valAx>
        <c:axId val="15751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9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48032.700000000004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1250508.9000000004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691137.1</c:v>
                </c:pt>
                <c:pt idx="1">
                  <c:v>66094.69999999995</c:v>
                </c:pt>
                <c:pt idx="2">
                  <c:v>30748.400000000005</c:v>
                </c:pt>
                <c:pt idx="3">
                  <c:v>53821.36000000001</c:v>
                </c:pt>
                <c:pt idx="4">
                  <c:v>38.49999999999999</c:v>
                </c:pt>
                <c:pt idx="5">
                  <c:v>819825.2967900002</c:v>
                </c:pt>
              </c:numCache>
            </c:numRef>
          </c:val>
          <c:shape val="box"/>
        </c:ser>
        <c:shape val="box"/>
        <c:axId val="4901021"/>
        <c:axId val="41834298"/>
      </c:bar3DChart>
      <c:catAx>
        <c:axId val="490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34298"/>
        <c:crosses val="autoZero"/>
        <c:auto val="1"/>
        <c:lblOffset val="100"/>
        <c:tickLblSkip val="1"/>
        <c:noMultiLvlLbl val="0"/>
      </c:catAx>
      <c:valAx>
        <c:axId val="41834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6" sqref="D56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</f>
        <v>609592.0000000002</v>
      </c>
      <c r="E6" s="3">
        <f>D6/D156*100</f>
        <v>36.68560564911868</v>
      </c>
      <c r="F6" s="3">
        <f>D6/B6*100</f>
        <v>88.51948492484388</v>
      </c>
      <c r="G6" s="3">
        <f aca="true" t="shared" si="0" ref="G6:G43">D6/C6*100</f>
        <v>66.07758277745852</v>
      </c>
      <c r="H6" s="36">
        <f aca="true" t="shared" si="1" ref="H6:H12">B6-D6</f>
        <v>79060.89999999979</v>
      </c>
      <c r="I6" s="36">
        <f aca="true" t="shared" si="2" ref="I6:I43">C6-D6</f>
        <v>312947.7999999997</v>
      </c>
      <c r="J6" s="128"/>
      <c r="L6" s="129">
        <f>H6-H7</f>
        <v>62333.299999999814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</f>
        <v>212912.50000000003</v>
      </c>
      <c r="E7" s="120">
        <f>D7/D6*100</f>
        <v>34.92704956757962</v>
      </c>
      <c r="F7" s="120">
        <f>D7/B7*100</f>
        <v>92.71573213911682</v>
      </c>
      <c r="G7" s="120">
        <f>D7/C7*100</f>
        <v>71.21786436552924</v>
      </c>
      <c r="H7" s="119">
        <f t="shared" si="1"/>
        <v>16727.599999999977</v>
      </c>
      <c r="I7" s="119">
        <f t="shared" si="2"/>
        <v>86046.9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</f>
        <v>505803.6000000001</v>
      </c>
      <c r="E8" s="92">
        <f>D8/D6*100</f>
        <v>82.97412039528076</v>
      </c>
      <c r="F8" s="92">
        <f>D8/B8*100</f>
        <v>91.16962331964659</v>
      </c>
      <c r="G8" s="92">
        <f t="shared" si="0"/>
        <v>69.3001447647525</v>
      </c>
      <c r="H8" s="90">
        <f t="shared" si="1"/>
        <v>48990.39999999991</v>
      </c>
      <c r="I8" s="90">
        <f t="shared" si="2"/>
        <v>224070.19999999984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0.006168059948293281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f>43439.8+85</f>
        <v>43524.8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</f>
        <v>28406.500000000004</v>
      </c>
      <c r="E10" s="92">
        <f>D10/D6*100</f>
        <v>4.659920077691307</v>
      </c>
      <c r="F10" s="92">
        <f aca="true" t="shared" si="3" ref="F10:F41">D10/B10*100</f>
        <v>86.64797857478389</v>
      </c>
      <c r="G10" s="92">
        <f t="shared" si="0"/>
        <v>65.2650902473992</v>
      </c>
      <c r="H10" s="90">
        <f t="shared" si="1"/>
        <v>4377.299999999999</v>
      </c>
      <c r="I10" s="90">
        <f t="shared" si="2"/>
        <v>15118.3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</f>
        <v>51027.899999999965</v>
      </c>
      <c r="E11" s="92">
        <f>D11/D6*100</f>
        <v>8.370828357327515</v>
      </c>
      <c r="F11" s="92">
        <f t="shared" si="3"/>
        <v>82.33161499552259</v>
      </c>
      <c r="G11" s="92">
        <f t="shared" si="0"/>
        <v>51.924849856419755</v>
      </c>
      <c r="H11" s="90">
        <f t="shared" si="1"/>
        <v>10950.600000000035</v>
      </c>
      <c r="I11" s="90">
        <f t="shared" si="2"/>
        <v>47244.70000000004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</f>
        <v>7521.299999999999</v>
      </c>
      <c r="E12" s="92">
        <f>D12/D6*100</f>
        <v>1.2338252470504856</v>
      </c>
      <c r="F12" s="92">
        <f t="shared" si="3"/>
        <v>78.18886832858598</v>
      </c>
      <c r="G12" s="92">
        <f t="shared" si="0"/>
        <v>57.90292159051541</v>
      </c>
      <c r="H12" s="90">
        <f t="shared" si="1"/>
        <v>2098.1000000000004</v>
      </c>
      <c r="I12" s="90">
        <f t="shared" si="2"/>
        <v>5468.200000000001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16795.10000000017</v>
      </c>
      <c r="E13" s="92">
        <f>D13/D6*100</f>
        <v>2.755137862701637</v>
      </c>
      <c r="F13" s="92">
        <f t="shared" si="3"/>
        <v>57.11997333623605</v>
      </c>
      <c r="G13" s="92">
        <f t="shared" si="0"/>
        <v>44.461828443753085</v>
      </c>
      <c r="H13" s="90">
        <f aca="true" t="shared" si="4" ref="H13:H44">B13-D13</f>
        <v>12608.09999999985</v>
      </c>
      <c r="I13" s="90">
        <f t="shared" si="2"/>
        <v>20979.099999999813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</f>
        <v>278033.7369999999</v>
      </c>
      <c r="E18" s="3">
        <f>D18/D156*100</f>
        <v>16.732234072515332</v>
      </c>
      <c r="F18" s="3">
        <f>D18/B18*100</f>
        <v>88.83440305093167</v>
      </c>
      <c r="G18" s="3">
        <f t="shared" si="0"/>
        <v>66.97573026605646</v>
      </c>
      <c r="H18" s="149">
        <f t="shared" si="4"/>
        <v>34946.06300000014</v>
      </c>
      <c r="I18" s="36">
        <f t="shared" si="2"/>
        <v>137092.3630000002</v>
      </c>
      <c r="J18" s="128"/>
      <c r="L18" s="129">
        <f>H18-H19</f>
        <v>29248.90000000008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</f>
        <v>148245.13699999993</v>
      </c>
      <c r="E19" s="120">
        <f>D19/D18*100</f>
        <v>53.31911824786931</v>
      </c>
      <c r="F19" s="120">
        <f t="shared" si="3"/>
        <v>96.29915689190037</v>
      </c>
      <c r="G19" s="120">
        <f t="shared" si="0"/>
        <v>72.18930287437281</v>
      </c>
      <c r="H19" s="119">
        <f t="shared" si="4"/>
        <v>5697.163000000059</v>
      </c>
      <c r="I19" s="119">
        <f t="shared" si="2"/>
        <v>57110.963000000105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0.19562374187705148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277489.8369999999</v>
      </c>
      <c r="E25" s="92">
        <f>D25/D18*100</f>
        <v>99.80437625812294</v>
      </c>
      <c r="F25" s="92">
        <f t="shared" si="3"/>
        <v>88.87905695706675</v>
      </c>
      <c r="G25" s="92">
        <f t="shared" si="0"/>
        <v>67.0060242433052</v>
      </c>
      <c r="H25" s="90">
        <f t="shared" si="4"/>
        <v>34720.76300000015</v>
      </c>
      <c r="I25" s="90">
        <f t="shared" si="2"/>
        <v>136636.8630000002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</f>
        <v>17218</v>
      </c>
      <c r="E33" s="3">
        <f>D33/D156*100</f>
        <v>1.0361893825157238</v>
      </c>
      <c r="F33" s="3">
        <f>D33/B33*100</f>
        <v>83.637741421521</v>
      </c>
      <c r="G33" s="148">
        <f t="shared" si="0"/>
        <v>63.222442535066456</v>
      </c>
      <c r="H33" s="149">
        <f t="shared" si="4"/>
        <v>3368.4000000000015</v>
      </c>
      <c r="I33" s="36">
        <f t="shared" si="2"/>
        <v>10016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</f>
        <v>9804.6</v>
      </c>
      <c r="E34" s="92">
        <f>D34/D33*100</f>
        <v>56.94389592287141</v>
      </c>
      <c r="F34" s="92">
        <f t="shared" si="3"/>
        <v>89.8531864586961</v>
      </c>
      <c r="G34" s="92">
        <f t="shared" si="0"/>
        <v>68.67505323321753</v>
      </c>
      <c r="H34" s="90">
        <f t="shared" si="4"/>
        <v>1107.199999999999</v>
      </c>
      <c r="I34" s="90">
        <f t="shared" si="2"/>
        <v>4472.199999999999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0.3165292136136601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</f>
        <v>1014.7000000000003</v>
      </c>
      <c r="E36" s="92">
        <f>D36/D33*100</f>
        <v>5.89325124869323</v>
      </c>
      <c r="F36" s="92">
        <f t="shared" si="3"/>
        <v>82.81913157035588</v>
      </c>
      <c r="G36" s="92">
        <f t="shared" si="0"/>
        <v>48.59441597624635</v>
      </c>
      <c r="H36" s="90">
        <f t="shared" si="4"/>
        <v>210.49999999999977</v>
      </c>
      <c r="I36" s="90">
        <f t="shared" si="2"/>
        <v>1073.4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1.4641654082936464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0.5441979323963294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9527.5</v>
      </c>
      <c r="D39" s="31">
        <f>D33-D34-D36-D37-D35-D38</f>
        <v>5998.399999999999</v>
      </c>
      <c r="E39" s="92">
        <f>D39/D33*100</f>
        <v>34.83796027413171</v>
      </c>
      <c r="F39" s="92">
        <f t="shared" si="3"/>
        <v>77.24123721960387</v>
      </c>
      <c r="G39" s="92">
        <f t="shared" si="0"/>
        <v>62.95880346365782</v>
      </c>
      <c r="H39" s="90">
        <f t="shared" si="4"/>
        <v>1767.4000000000024</v>
      </c>
      <c r="I39" s="90">
        <f t="shared" si="2"/>
        <v>3529.1000000000013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</f>
        <v>502.30000000000007</v>
      </c>
      <c r="E43" s="3">
        <f>D43/D156*100</f>
        <v>0.03022870988719062</v>
      </c>
      <c r="F43" s="3">
        <f>D43/B43*100</f>
        <v>64.68770122343851</v>
      </c>
      <c r="G43" s="3">
        <f t="shared" si="0"/>
        <v>51.24987246199368</v>
      </c>
      <c r="H43" s="149">
        <f t="shared" si="4"/>
        <v>274.19999999999993</v>
      </c>
      <c r="I43" s="36">
        <f t="shared" si="2"/>
        <v>477.79999999999995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</f>
        <v>11110.9</v>
      </c>
      <c r="E46" s="3">
        <f>D46/D156*100</f>
        <v>0.668660507038794</v>
      </c>
      <c r="F46" s="3">
        <f>D46/B46*100</f>
        <v>88.5471788332802</v>
      </c>
      <c r="G46" s="3">
        <f aca="true" t="shared" si="5" ref="G46:G78">D46/C46*100</f>
        <v>65.74185837356814</v>
      </c>
      <c r="H46" s="36">
        <f>B46-D46</f>
        <v>1437.1000000000004</v>
      </c>
      <c r="I46" s="36">
        <f aca="true" t="shared" si="6" ref="I46:I79">C46-D46</f>
        <v>5789.899999999996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</f>
        <v>10207.5</v>
      </c>
      <c r="E47" s="92">
        <f>D47/D46*100</f>
        <v>91.8692455156648</v>
      </c>
      <c r="F47" s="92">
        <f aca="true" t="shared" si="7" ref="F47:F76">D47/B47*100</f>
        <v>89.71023790900223</v>
      </c>
      <c r="G47" s="92">
        <f t="shared" si="5"/>
        <v>66.8428186943795</v>
      </c>
      <c r="H47" s="90">
        <f aca="true" t="shared" si="8" ref="H47:H76">B47-D47</f>
        <v>1170.7999999999993</v>
      </c>
      <c r="I47" s="90">
        <f t="shared" si="6"/>
        <v>5063.4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0.008100153902924156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0.5148097813858464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f>998.4-10</f>
        <v>988.4</v>
      </c>
      <c r="D50" s="90">
        <f>13.9+43.7+37.9+3.3+112.6+65.7+2.1+15.6+56.1+2.7+37.7+0.1+42+5.3+1.3+11.6+20.1+0.2+56.8+3.9+4+8.4+3+1.7+1.8</f>
        <v>551.5</v>
      </c>
      <c r="E50" s="92">
        <f>D50/D46*100</f>
        <v>4.963594308291857</v>
      </c>
      <c r="F50" s="92">
        <f t="shared" si="7"/>
        <v>77.43611345127772</v>
      </c>
      <c r="G50" s="92">
        <f t="shared" si="5"/>
        <v>55.79724807770133</v>
      </c>
      <c r="H50" s="90">
        <f t="shared" si="8"/>
        <v>160.70000000000005</v>
      </c>
      <c r="I50" s="90">
        <f t="shared" si="6"/>
        <v>436.9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533.599999999996</v>
      </c>
      <c r="D51" s="108">
        <f>D46-D47-D50-D49-D48</f>
        <v>293.79999999999967</v>
      </c>
      <c r="E51" s="92">
        <f>D51/D46*100</f>
        <v>2.6442502407545714</v>
      </c>
      <c r="F51" s="92">
        <f t="shared" si="7"/>
        <v>74.53069507864006</v>
      </c>
      <c r="G51" s="92">
        <f t="shared" si="5"/>
        <v>55.05997001499286</v>
      </c>
      <c r="H51" s="90">
        <f t="shared" si="8"/>
        <v>100.40000000000106</v>
      </c>
      <c r="I51" s="90">
        <f t="shared" si="6"/>
        <v>239.79999999999637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</f>
        <v>29138.300000000007</v>
      </c>
      <c r="E52" s="3">
        <f>D52/D156*100</f>
        <v>1.753560058343473</v>
      </c>
      <c r="F52" s="3">
        <f>D52/B52*100</f>
        <v>74.162316524094</v>
      </c>
      <c r="G52" s="3">
        <f t="shared" si="5"/>
        <v>56.21670740718591</v>
      </c>
      <c r="H52" s="36">
        <f>B52-D52</f>
        <v>10151.599999999995</v>
      </c>
      <c r="I52" s="36">
        <f t="shared" si="6"/>
        <v>22693.8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</f>
        <v>17352.4</v>
      </c>
      <c r="E53" s="92">
        <f>D53/D52*100</f>
        <v>59.55186129595754</v>
      </c>
      <c r="F53" s="92">
        <f t="shared" si="7"/>
        <v>86.08451486798893</v>
      </c>
      <c r="G53" s="92">
        <f t="shared" si="5"/>
        <v>66.84309261591916</v>
      </c>
      <c r="H53" s="90">
        <f t="shared" si="8"/>
        <v>2805</v>
      </c>
      <c r="I53" s="90">
        <f t="shared" si="6"/>
        <v>8607.5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3.2+7.6+9.6+11.4+10.1+24.7+6.6+7.8+2.3+6.6+70.1+102.1+3.2+185.8+105+116.2+245+84+7.3+8.9+0.2+110.8+122.9-0.1+5.4+43.7+5.9+0.4+35.5+6.2+57+84.1+17.2+1.6+53.4+53+36.6+149.5+10.5+1.6-0.1</f>
        <v>1812.8000000000004</v>
      </c>
      <c r="E55" s="92">
        <f>D55/D52*100</f>
        <v>6.22136500756736</v>
      </c>
      <c r="F55" s="92">
        <f t="shared" si="7"/>
        <v>59.65709020304737</v>
      </c>
      <c r="G55" s="92">
        <f t="shared" si="5"/>
        <v>46.16128950115862</v>
      </c>
      <c r="H55" s="90">
        <f t="shared" si="8"/>
        <v>1225.8999999999994</v>
      </c>
      <c r="I55" s="90">
        <f t="shared" si="6"/>
        <v>2114.3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</f>
        <v>726.1999999999998</v>
      </c>
      <c r="E56" s="92">
        <f>D56/D52*100</f>
        <v>2.492252464968786</v>
      </c>
      <c r="F56" s="92">
        <f t="shared" si="7"/>
        <v>82.27030701257503</v>
      </c>
      <c r="G56" s="92">
        <f t="shared" si="5"/>
        <v>51.448813319164</v>
      </c>
      <c r="H56" s="90">
        <f t="shared" si="8"/>
        <v>156.50000000000023</v>
      </c>
      <c r="I56" s="90">
        <f t="shared" si="6"/>
        <v>685.3000000000002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5.813654193964643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7552.900000000003</v>
      </c>
      <c r="E58" s="92">
        <f>D58/D52*100</f>
        <v>25.92086703754166</v>
      </c>
      <c r="F58" s="92">
        <f t="shared" si="7"/>
        <v>61.559840902422366</v>
      </c>
      <c r="G58" s="92">
        <f t="shared" si="5"/>
        <v>46.51602493040673</v>
      </c>
      <c r="H58" s="90">
        <f>B58-D58</f>
        <v>4716.299999999994</v>
      </c>
      <c r="I58" s="90">
        <f>C58-D58</f>
        <v>8684.300000000001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</f>
        <v>7126.599999999998</v>
      </c>
      <c r="E60" s="3">
        <f>D60/D156*100</f>
        <v>0.4288829860283746</v>
      </c>
      <c r="F60" s="3">
        <f>D60/B60*100</f>
        <v>92.34217891572506</v>
      </c>
      <c r="G60" s="3">
        <f t="shared" si="5"/>
        <v>80.49108302555933</v>
      </c>
      <c r="H60" s="36">
        <f>B60-D60</f>
        <v>591.0000000000027</v>
      </c>
      <c r="I60" s="36">
        <f t="shared" si="6"/>
        <v>1727.300000000002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80.6+106+88.7+4.1+50.7+38.1+180.6+95.6+203.1+54.2+59.8+86.2+109.7+0.1+49.5+34.4+208.9+102+130.9+94.1+121.3+0.1+99.9+81.5-0.1+45.9+52.2+180.8+33.5+47.7</f>
        <v>2440.1000000000004</v>
      </c>
      <c r="E61" s="92">
        <f>D61/D60*100</f>
        <v>34.23932871214887</v>
      </c>
      <c r="F61" s="92">
        <f t="shared" si="7"/>
        <v>88.88605566078976</v>
      </c>
      <c r="G61" s="92">
        <f t="shared" si="5"/>
        <v>67.27784058010975</v>
      </c>
      <c r="H61" s="90">
        <f t="shared" si="8"/>
        <v>305.09999999999945</v>
      </c>
      <c r="I61" s="90">
        <f t="shared" si="6"/>
        <v>1186.7999999999997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5.856930373530156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9.6+44+118.7+0.1+30.8+0.2+16.8+0.1+13.9+3.1+7+0.8+0.9+4.6+0.1+0.5+0.8+0.5</f>
        <v>252.50000000000003</v>
      </c>
      <c r="E63" s="92">
        <f>D63/D60*100</f>
        <v>3.543064013695172</v>
      </c>
      <c r="F63" s="92">
        <f t="shared" si="7"/>
        <v>76.21491095683672</v>
      </c>
      <c r="G63" s="92">
        <f t="shared" si="5"/>
        <v>53.124342520513366</v>
      </c>
      <c r="H63" s="90">
        <f t="shared" si="8"/>
        <v>78.79999999999998</v>
      </c>
      <c r="I63" s="90">
        <f t="shared" si="6"/>
        <v>222.79999999999998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48.187073779923125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582.4999999999969</v>
      </c>
      <c r="E65" s="92">
        <f>D65/D60*100</f>
        <v>8.173603120702678</v>
      </c>
      <c r="F65" s="92">
        <f t="shared" si="7"/>
        <v>74.01524777636551</v>
      </c>
      <c r="G65" s="92">
        <f t="shared" si="5"/>
        <v>64.89527629233478</v>
      </c>
      <c r="H65" s="90">
        <f t="shared" si="8"/>
        <v>204.50000000000352</v>
      </c>
      <c r="I65" s="90">
        <f t="shared" si="6"/>
        <v>315.100000000003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0.01494284026476096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</f>
        <v>150694.29999999996</v>
      </c>
      <c r="E92" s="3">
        <f>D92/D156*100</f>
        <v>9.068871742690161</v>
      </c>
      <c r="F92" s="3">
        <f aca="true" t="shared" si="11" ref="F92:F98">D92/B92*100</f>
        <v>89.24886569107115</v>
      </c>
      <c r="G92" s="3">
        <f t="shared" si="9"/>
        <v>69.06866977968689</v>
      </c>
      <c r="H92" s="36">
        <f aca="true" t="shared" si="12" ref="H92:H98">B92-D92</f>
        <v>18153.00000000003</v>
      </c>
      <c r="I92" s="36">
        <f t="shared" si="10"/>
        <v>67486.10000000003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</f>
        <v>143509.1</v>
      </c>
      <c r="E93" s="92">
        <f>D93/D92*100</f>
        <v>95.23193644351514</v>
      </c>
      <c r="F93" s="92">
        <f t="shared" si="11"/>
        <v>90.37017305892769</v>
      </c>
      <c r="G93" s="92">
        <f t="shared" si="9"/>
        <v>70.13201086268633</v>
      </c>
      <c r="H93" s="90">
        <f t="shared" si="12"/>
        <v>15292.299999999988</v>
      </c>
      <c r="I93" s="90">
        <f t="shared" si="10"/>
        <v>61118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10+5.9+981.6+112.5+3.5+4.3+3+9.2+59.4+52.3+6.5+0.9+71.3+23+0.6+0.1+65.9+1.9-0.1+0.8+39.7+1.4</f>
        <v>1453.7000000000003</v>
      </c>
      <c r="E94" s="92">
        <f>D94/D92*100</f>
        <v>0.9646682057649165</v>
      </c>
      <c r="F94" s="92">
        <f t="shared" si="11"/>
        <v>84.67497670083878</v>
      </c>
      <c r="G94" s="92">
        <f t="shared" si="9"/>
        <v>53.74718083336416</v>
      </c>
      <c r="H94" s="90">
        <f t="shared" si="12"/>
        <v>263.0999999999997</v>
      </c>
      <c r="I94" s="90">
        <f t="shared" si="10"/>
        <v>1250.9999999999995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5731.499999999953</v>
      </c>
      <c r="E96" s="92">
        <f>D96/D92*100</f>
        <v>3.8033953507199367</v>
      </c>
      <c r="F96" s="92">
        <f t="shared" si="11"/>
        <v>68.8129569821464</v>
      </c>
      <c r="G96" s="92">
        <f>D96/C96*100</f>
        <v>52.83170178640524</v>
      </c>
      <c r="H96" s="90">
        <f t="shared" si="12"/>
        <v>2597.600000000042</v>
      </c>
      <c r="I96" s="90">
        <f>C96-D96</f>
        <v>5117.100000000035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</f>
        <v>71762.39999999998</v>
      </c>
      <c r="E97" s="73">
        <f>D97/D156*100</f>
        <v>4.318703504695455</v>
      </c>
      <c r="F97" s="75">
        <f t="shared" si="11"/>
        <v>81.06913691821055</v>
      </c>
      <c r="G97" s="72">
        <f>D97/C97*100</f>
        <v>53.450121219569404</v>
      </c>
      <c r="H97" s="76">
        <f t="shared" si="12"/>
        <v>16757.60000000002</v>
      </c>
      <c r="I97" s="78">
        <f>C97-D97</f>
        <v>62498.10000000002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101+2.6+598.7+1.6+2603.8+3.8+0.7+1149.5+2.1+129.3+1033.7+0.3+164.7+461.5+907.4+167.5+105.4+83.7+677.1+35.3+47.9+8.7+62.1+35+659.5+47.8+1.1+7.6+40+127.4+745.4+2.2+6.1</f>
        <v>10020.5</v>
      </c>
      <c r="E98" s="114">
        <f>D98/D97*100</f>
        <v>13.963440464644442</v>
      </c>
      <c r="F98" s="115">
        <f t="shared" si="11"/>
        <v>82.84759944109598</v>
      </c>
      <c r="G98" s="116">
        <f>D98/C98*100</f>
        <v>60.98904443091905</v>
      </c>
      <c r="H98" s="117">
        <f t="shared" si="12"/>
        <v>2074.6000000000004</v>
      </c>
      <c r="I98" s="106">
        <f>C98-D98</f>
        <v>6409.5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</f>
        <v>44560.100000000006</v>
      </c>
      <c r="E104" s="16">
        <f>D104/D156*100</f>
        <v>2.681653066781212</v>
      </c>
      <c r="F104" s="16">
        <f>D104/B104*100</f>
        <v>81.17732359547698</v>
      </c>
      <c r="G104" s="16">
        <f aca="true" t="shared" si="13" ref="G104:G154">D104/C104*100</f>
        <v>58.20999443505342</v>
      </c>
      <c r="H104" s="60">
        <f aca="true" t="shared" si="14" ref="H104:H154">B104-D104</f>
        <v>10332.19999999999</v>
      </c>
      <c r="I104" s="60">
        <f aca="true" t="shared" si="15" ref="I104:I154">C104-D104</f>
        <v>31990.5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19.3+40.4+6+27+20.5+24.8+29.6+28.9+1.8+28.7-0.1+31.3</f>
        <v>258.2</v>
      </c>
      <c r="E105" s="101">
        <f>D105/D104*100</f>
        <v>0.579442146673818</v>
      </c>
      <c r="F105" s="92">
        <f>D105/B105*100</f>
        <v>67.8580814717477</v>
      </c>
      <c r="G105" s="101">
        <f>D105/C105*100</f>
        <v>47.49816041206769</v>
      </c>
      <c r="H105" s="100">
        <f t="shared" si="14"/>
        <v>122.30000000000001</v>
      </c>
      <c r="I105" s="100">
        <f t="shared" si="15"/>
        <v>285.40000000000003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</f>
        <v>40403.26000000002</v>
      </c>
      <c r="E106" s="92">
        <f>D106/D104*100</f>
        <v>90.67138538737572</v>
      </c>
      <c r="F106" s="92">
        <f aca="true" t="shared" si="16" ref="F106:F154">D106/B106*100</f>
        <v>82.70222029356924</v>
      </c>
      <c r="G106" s="92">
        <f t="shared" si="13"/>
        <v>62.44080579230836</v>
      </c>
      <c r="H106" s="90">
        <f t="shared" si="14"/>
        <v>8450.639999999978</v>
      </c>
      <c r="I106" s="90">
        <f t="shared" si="15"/>
        <v>24303.23999999999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3898.639999999992</v>
      </c>
      <c r="E108" s="105">
        <f>D108/D104*100</f>
        <v>8.749172465950462</v>
      </c>
      <c r="F108" s="105">
        <f t="shared" si="16"/>
        <v>68.9061312501103</v>
      </c>
      <c r="G108" s="105">
        <f t="shared" si="13"/>
        <v>34.499712402106056</v>
      </c>
      <c r="H108" s="166">
        <f t="shared" si="14"/>
        <v>1759.2600000000093</v>
      </c>
      <c r="I108" s="106">
        <f t="shared" si="15"/>
        <v>7401.860000000001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459081.50000000006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441678.41979</v>
      </c>
      <c r="E109" s="63">
        <f>D109/D156*100</f>
        <v>26.580467480120845</v>
      </c>
      <c r="F109" s="63">
        <f>D109/B109*100</f>
        <v>96.20915235965727</v>
      </c>
      <c r="G109" s="63">
        <f t="shared" si="13"/>
        <v>69.55392602672248</v>
      </c>
      <c r="H109" s="62">
        <f t="shared" si="14"/>
        <v>17403.080210000044</v>
      </c>
      <c r="I109" s="62">
        <f t="shared" si="15"/>
        <v>193337.38021000003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</f>
        <v>2012.1999999999996</v>
      </c>
      <c r="E110" s="85">
        <f>D110/D109*100</f>
        <v>0.4555803294525275</v>
      </c>
      <c r="F110" s="85">
        <f t="shared" si="16"/>
        <v>61.49379622272476</v>
      </c>
      <c r="G110" s="85">
        <f t="shared" si="13"/>
        <v>38.85531117848108</v>
      </c>
      <c r="H110" s="86">
        <f t="shared" si="14"/>
        <v>1260.0000000000002</v>
      </c>
      <c r="I110" s="86">
        <f t="shared" si="15"/>
        <v>3166.5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39.76244906072956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</f>
        <v>3601.2000000000003</v>
      </c>
      <c r="E116" s="85">
        <f>D116/D109*100</f>
        <v>0.8153443407337455</v>
      </c>
      <c r="F116" s="85">
        <f t="shared" si="16"/>
        <v>83.13787053282852</v>
      </c>
      <c r="G116" s="85">
        <f t="shared" si="13"/>
        <v>62.24849616262187</v>
      </c>
      <c r="H116" s="86">
        <f t="shared" si="14"/>
        <v>730.4000000000001</v>
      </c>
      <c r="I116" s="86">
        <f t="shared" si="15"/>
        <v>2183.9999999999995</v>
      </c>
      <c r="K116" s="150">
        <f>H124+H143</f>
        <v>988.5999999999998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0.11492524362891514</v>
      </c>
      <c r="F121" s="85">
        <f t="shared" si="16"/>
        <v>69.61053208996161</v>
      </c>
      <c r="G121" s="85">
        <f t="shared" si="13"/>
        <v>49.53161592505856</v>
      </c>
      <c r="H121" s="86">
        <f t="shared" si="14"/>
        <v>221.59999999999997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0.01682219385663592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0.022188088801484793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</f>
        <v>15056.300000000001</v>
      </c>
      <c r="E127" s="161">
        <f>D127/D109*100</f>
        <v>3.4088828716509747</v>
      </c>
      <c r="F127" s="162">
        <f t="shared" si="16"/>
        <v>96.70256973480542</v>
      </c>
      <c r="G127" s="162">
        <f t="shared" si="13"/>
        <v>96.70256973480542</v>
      </c>
      <c r="H127" s="163">
        <f t="shared" si="14"/>
        <v>513.3999999999996</v>
      </c>
      <c r="I127" s="163">
        <f t="shared" si="15"/>
        <v>513.3999999999996</v>
      </c>
      <c r="J127" s="164"/>
      <c r="K127" s="165">
        <f>H110+H113+H116+H121+H123+H129+H130+H132+H134+H138+H139+H141+H150+H70+H128</f>
        <v>5126.565380000001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705.5999999999999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0.016890116577456794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474.79999999999995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0.048972281711848586</v>
      </c>
      <c r="F132" s="85">
        <f t="shared" si="16"/>
        <v>25.570398392244947</v>
      </c>
      <c r="G132" s="85">
        <f t="shared" si="13"/>
        <v>21.545970714214565</v>
      </c>
      <c r="H132" s="86">
        <f t="shared" si="14"/>
        <v>629.5999999999999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v>9.6</v>
      </c>
      <c r="E134" s="95">
        <f>D134/D109*100</f>
        <v>0.0021735270662678985</v>
      </c>
      <c r="F134" s="85">
        <f t="shared" si="16"/>
        <v>9.142857142857142</v>
      </c>
      <c r="G134" s="85">
        <f t="shared" si="13"/>
        <v>4.173913043478261</v>
      </c>
      <c r="H134" s="86">
        <f t="shared" si="14"/>
        <v>95.4</v>
      </c>
      <c r="I134" s="86">
        <f t="shared" si="15"/>
        <v>220.4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203+174+113.5+76.2+55.5+17.2+64.2+103.9+40.9+12.5+10.2+13.3+28.3+0.1+10.1+19.9+1.8+49.6+39.6</f>
        <v>1033.8</v>
      </c>
      <c r="E138" s="95">
        <f>D138/D109*100</f>
        <v>0.23406169594872428</v>
      </c>
      <c r="F138" s="85">
        <f t="shared" si="16"/>
        <v>50.579773961544106</v>
      </c>
      <c r="G138" s="85">
        <f t="shared" si="13"/>
        <v>34.872659807724744</v>
      </c>
      <c r="H138" s="86">
        <f t="shared" si="14"/>
        <v>1010.1000000000001</v>
      </c>
      <c r="I138" s="86">
        <f t="shared" si="15"/>
        <v>1930.7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30+1.3+13+17.4+1.4+1.8-0.1+8+1.1+2.9+39.6+4.1</f>
        <v>120.5</v>
      </c>
      <c r="E139" s="95">
        <f>D139/D109*100</f>
        <v>0.027282292863050187</v>
      </c>
      <c r="F139" s="85">
        <f t="shared" si="16"/>
        <v>60.98178137651822</v>
      </c>
      <c r="G139" s="85">
        <f t="shared" si="13"/>
        <v>43.40778097982709</v>
      </c>
      <c r="H139" s="86">
        <f t="shared" si="14"/>
        <v>77.1</v>
      </c>
      <c r="I139" s="86">
        <f t="shared" si="15"/>
        <v>157.10000000000002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1.3+0.4+1.4+1.8-0.1+1.1+2.9+4.1</f>
        <v>12.9</v>
      </c>
      <c r="E140" s="92"/>
      <c r="F140" s="85">
        <f>D140/B140*100</f>
        <v>19.846153846153847</v>
      </c>
      <c r="G140" s="92">
        <f>D140/C140*100</f>
        <v>16.125</v>
      </c>
      <c r="H140" s="90">
        <f>B140-D140</f>
        <v>52.1</v>
      </c>
      <c r="I140" s="90">
        <f>C140-D140</f>
        <v>67.1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3.4+29.8+0.5+0.6+0.5+7+95+1+3.4+1.6+21.9+0.5+0.2+14.5+1.1+4.5+5.3+14.7+1.23462+4.7+11.1+4.8+0.3+0.3+3.4+16.7+0.7+5.1+0.7</f>
        <v>254.53462</v>
      </c>
      <c r="E141" s="95">
        <f>D141/D109*100</f>
        <v>0.05762894644502232</v>
      </c>
      <c r="F141" s="85">
        <f>D141/B141*100</f>
        <v>55.94167472527472</v>
      </c>
      <c r="G141" s="85">
        <f>D141/C141*100</f>
        <v>39.591634779903565</v>
      </c>
      <c r="H141" s="86">
        <f t="shared" si="14"/>
        <v>200.46538</v>
      </c>
      <c r="I141" s="86">
        <f t="shared" si="15"/>
        <v>388.36537999999996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0.4+29.8+0.5+0.6+95+0.7+18.5+0.5+14.5+1.1+4.5+14.8+1.2+11.1+4.8+0.2+15.2+0.7+5.1+0.7</f>
        <v>219.89999999999995</v>
      </c>
      <c r="E142" s="92">
        <f>D142/D141*100</f>
        <v>86.39296296904521</v>
      </c>
      <c r="F142" s="92">
        <f t="shared" si="16"/>
        <v>60.24657534246573</v>
      </c>
      <c r="G142" s="92">
        <f>D142/C142*100</f>
        <v>41.89369403695941</v>
      </c>
      <c r="H142" s="90">
        <f t="shared" si="14"/>
        <v>145.10000000000005</v>
      </c>
      <c r="I142" s="90">
        <f t="shared" si="15"/>
        <v>305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33.6+100.1+61.4+1.9+88.9+76.4+140.9+13.9+60.1+109.3+18.6+51.1+12+15.7+91.6+92.9+151.5+21.4+117.4-12.2+110+74.1+147.9+19.9+51.5</f>
        <v>1649.9000000000003</v>
      </c>
      <c r="E143" s="95">
        <f>D143/D109*100</f>
        <v>0.37355232360785484</v>
      </c>
      <c r="F143" s="85">
        <f t="shared" si="16"/>
        <v>90.70867007532027</v>
      </c>
      <c r="G143" s="85">
        <f t="shared" si="13"/>
        <v>72.91408873961464</v>
      </c>
      <c r="H143" s="86">
        <f t="shared" si="14"/>
        <v>168.99999999999977</v>
      </c>
      <c r="I143" s="86">
        <f t="shared" si="15"/>
        <v>612.8999999999999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33.6+99.1+51.9+81.4+59+82.2+5.6+57.6+68.8+16.1-2.2+47.6+70.6+83.7+114.7+20.9+115.1+0.1+80.1+70.3+136.9+14.5+51.4</f>
        <v>1359.0000000000002</v>
      </c>
      <c r="E144" s="92">
        <f>D144/D143*100</f>
        <v>82.36862840172131</v>
      </c>
      <c r="F144" s="92">
        <f t="shared" si="16"/>
        <v>92.49302388892671</v>
      </c>
      <c r="G144" s="92">
        <f t="shared" si="13"/>
        <v>72.7749812573632</v>
      </c>
      <c r="H144" s="90">
        <f t="shared" si="14"/>
        <v>110.29999999999973</v>
      </c>
      <c r="I144" s="90">
        <f t="shared" si="15"/>
        <v>508.39999999999986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1.6788896296745257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0.21757911569619273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</f>
        <v>132569.40000000002</v>
      </c>
      <c r="E148" s="95">
        <f>D148/D109*100</f>
        <v>30.014914485301624</v>
      </c>
      <c r="F148" s="85">
        <f t="shared" si="16"/>
        <v>95.37257125097842</v>
      </c>
      <c r="G148" s="85">
        <f t="shared" si="13"/>
        <v>87.55298310220442</v>
      </c>
      <c r="H148" s="86">
        <f t="shared" si="14"/>
        <v>6432.1999999999825</v>
      </c>
      <c r="I148" s="86">
        <f t="shared" si="15"/>
        <v>18846.79999999996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0.017388216530143188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</f>
        <v>11480.900000000001</v>
      </c>
      <c r="E152" s="95">
        <f>D152/D109*100</f>
        <v>2.5993798849078247</v>
      </c>
      <c r="F152" s="85">
        <f t="shared" si="16"/>
        <v>94.51789771791749</v>
      </c>
      <c r="G152" s="85">
        <f t="shared" si="13"/>
        <v>80.61863633171828</v>
      </c>
      <c r="H152" s="86">
        <f t="shared" si="14"/>
        <v>665.8999999999978</v>
      </c>
      <c r="I152" s="86">
        <f t="shared" si="15"/>
        <v>2760.0999999999985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50.876061655183356</v>
      </c>
      <c r="F153" s="85">
        <f t="shared" si="16"/>
        <v>99.99999340034158</v>
      </c>
      <c r="G153" s="85">
        <f t="shared" si="13"/>
        <v>61.85835697872973</v>
      </c>
      <c r="H153" s="86">
        <f t="shared" si="14"/>
        <v>0.014830000029178336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</f>
        <v>47170.000000000015</v>
      </c>
      <c r="E154" s="95">
        <f>D154/D109*100</f>
        <v>10.679715803735084</v>
      </c>
      <c r="F154" s="85">
        <f t="shared" si="16"/>
        <v>92.59259259259262</v>
      </c>
      <c r="G154" s="85">
        <f t="shared" si="13"/>
        <v>69.44423997055577</v>
      </c>
      <c r="H154" s="86">
        <f t="shared" si="14"/>
        <v>3773.599999999984</v>
      </c>
      <c r="I154" s="86">
        <f t="shared" si="15"/>
        <v>20754.999999999985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486989.11979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1661665.35679</v>
      </c>
      <c r="E156" s="25">
        <v>100</v>
      </c>
      <c r="F156" s="3">
        <f>D156/B156*100</f>
        <v>89.60964104812193</v>
      </c>
      <c r="G156" s="3">
        <f aca="true" t="shared" si="17" ref="G156:G162">D156/C156*100</f>
        <v>66.25505657554974</v>
      </c>
      <c r="H156" s="36">
        <f>B156-D156</f>
        <v>192672.34321000008</v>
      </c>
      <c r="I156" s="36">
        <f aca="true" t="shared" si="18" ref="I156:I162">C156-D156</f>
        <v>846317.3432100001</v>
      </c>
      <c r="K156" s="129">
        <f>D156-114199.9-202905.8-214631.3-204053.8-222765.5+11.7-231911.7-174259.3+121.8-188776.5</f>
        <v>108295.05679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996771.1</v>
      </c>
      <c r="D157" s="47">
        <f>D8+D20+D34+D53+D61+D93+D117+D122+D47+D144+D135+D105</f>
        <v>691137.1</v>
      </c>
      <c r="E157" s="6">
        <f>D157/D156*100</f>
        <v>41.5930378024572</v>
      </c>
      <c r="F157" s="6">
        <f aca="true" t="shared" si="19" ref="F157:F162">D157/B157*100</f>
        <v>90.80515450237215</v>
      </c>
      <c r="G157" s="6">
        <f t="shared" si="17"/>
        <v>69.33759415777604</v>
      </c>
      <c r="H157" s="48">
        <f aca="true" t="shared" si="20" ref="H157:H162">B157-D157</f>
        <v>69983.90000000014</v>
      </c>
      <c r="I157" s="57">
        <f t="shared" si="18"/>
        <v>305634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125275.7</v>
      </c>
      <c r="D158" s="86">
        <f>D11+D23+D36+D56+D63+D94+D50+D145+D111+D114+D98+D142+D131</f>
        <v>66094.69999999995</v>
      </c>
      <c r="E158" s="6">
        <f>D158/D156*100</f>
        <v>3.977617980053546</v>
      </c>
      <c r="F158" s="6">
        <f t="shared" si="19"/>
        <v>81.90376465339902</v>
      </c>
      <c r="G158" s="6">
        <f t="shared" si="17"/>
        <v>52.759393880856344</v>
      </c>
      <c r="H158" s="48">
        <f>B158-D158</f>
        <v>14603.300000000061</v>
      </c>
      <c r="I158" s="57">
        <f t="shared" si="18"/>
        <v>59181.000000000044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48032.700000000004</v>
      </c>
      <c r="D159" s="135">
        <f>D22+D10+D55+D49+D62+D35+D126</f>
        <v>30748.400000000005</v>
      </c>
      <c r="E159" s="6">
        <f>D159/D156*100</f>
        <v>1.8504568247965203</v>
      </c>
      <c r="F159" s="6">
        <f t="shared" si="19"/>
        <v>84.56795216642739</v>
      </c>
      <c r="G159" s="6">
        <f t="shared" si="17"/>
        <v>64.0155560690946</v>
      </c>
      <c r="H159" s="48">
        <f t="shared" si="20"/>
        <v>5610.999999999996</v>
      </c>
      <c r="I159" s="57">
        <f t="shared" si="18"/>
        <v>17284.3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53821.36000000001</v>
      </c>
      <c r="E160" s="6">
        <f>D160/D156*100</f>
        <v>3.2390011490624047</v>
      </c>
      <c r="F160" s="6">
        <f>D160/B160*100</f>
        <v>81.13972655608104</v>
      </c>
      <c r="G160" s="6">
        <f t="shared" si="17"/>
        <v>61.67124625020338</v>
      </c>
      <c r="H160" s="48">
        <f>B160-D160</f>
        <v>12510.33999999999</v>
      </c>
      <c r="I160" s="57">
        <f t="shared" si="18"/>
        <v>33450.040000000015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0.0023169526789903216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1250508.9000000004</v>
      </c>
      <c r="D162" s="59">
        <f>D156-D157-D158-D159-D160-D161</f>
        <v>819825.2967900002</v>
      </c>
      <c r="E162" s="28">
        <f>D162/D156*100</f>
        <v>49.33756929095134</v>
      </c>
      <c r="F162" s="28">
        <f t="shared" si="19"/>
        <v>90.11579564087357</v>
      </c>
      <c r="G162" s="28">
        <f t="shared" si="17"/>
        <v>65.55933322745643</v>
      </c>
      <c r="H162" s="80">
        <f t="shared" si="20"/>
        <v>89921.20321000007</v>
      </c>
      <c r="I162" s="80">
        <f t="shared" si="18"/>
        <v>430683.6032100002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1661665.35679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1661665.35679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2019-09-13T09:37:43Z</dcterms:modified>
  <cp:category/>
  <cp:version/>
  <cp:contentType/>
  <cp:contentStatus/>
</cp:coreProperties>
</file>